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 Wagner\AKtion HaKuK\Sozialpartner\Formulare\"/>
    </mc:Choice>
  </mc:AlternateContent>
  <xr:revisionPtr revIDLastSave="0" documentId="13_ncr:1_{BD22EE65-13CA-4F40-8CEE-23CC0F9C5B1D}" xr6:coauthVersionLast="47" xr6:coauthVersionMax="47" xr10:uidLastSave="{00000000-0000-0000-0000-000000000000}"/>
  <bookViews>
    <workbookView xWindow="2595" yWindow="2595" windowWidth="21600" windowHeight="11385" xr2:uid="{DA0DB1A8-2845-4CE0-9EBF-34183818A2E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C37" i="1"/>
  <c r="C36" i="1"/>
  <c r="C35" i="1"/>
  <c r="B28" i="1"/>
  <c r="C28" i="1" s="1"/>
  <c r="B27" i="1"/>
  <c r="C27" i="1" s="1"/>
  <c r="B15" i="1"/>
  <c r="B14" i="1"/>
  <c r="B13" i="1"/>
  <c r="B11" i="1"/>
  <c r="B12" i="1"/>
  <c r="B10" i="1" l="1"/>
  <c r="C9" i="1"/>
  <c r="C26" i="1"/>
  <c r="C53" i="1"/>
  <c r="C52" i="1"/>
  <c r="C51" i="1"/>
  <c r="C50" i="1"/>
  <c r="C49" i="1"/>
  <c r="C48" i="1"/>
  <c r="C47" i="1"/>
  <c r="C46" i="1"/>
  <c r="C54" i="1"/>
  <c r="C45" i="1"/>
  <c r="E34" i="1"/>
  <c r="D37" i="1"/>
  <c r="E37" i="1" s="1"/>
  <c r="D36" i="1"/>
  <c r="E36" i="1" s="1"/>
  <c r="D35" i="1"/>
  <c r="E35" i="1" s="1"/>
  <c r="D34" i="1"/>
  <c r="C13" i="1" l="1"/>
  <c r="C15" i="1"/>
  <c r="C12" i="1"/>
  <c r="C14" i="1"/>
  <c r="C11" i="1"/>
  <c r="C10" i="1"/>
  <c r="C29" i="1"/>
  <c r="C55" i="1"/>
  <c r="E9" i="1"/>
  <c r="D9" i="1"/>
  <c r="E14" i="1" l="1"/>
  <c r="E15" i="1"/>
  <c r="E12" i="1"/>
  <c r="E11" i="1"/>
  <c r="E10" i="1"/>
  <c r="E13" i="1"/>
  <c r="D11" i="1"/>
  <c r="D14" i="1"/>
  <c r="D15" i="1"/>
  <c r="D12" i="1"/>
  <c r="D13" i="1"/>
  <c r="D10" i="1"/>
  <c r="E38" i="1"/>
  <c r="B41" i="1" s="1"/>
  <c r="B40" i="1" l="1"/>
  <c r="C56" i="1" s="1"/>
  <c r="C57" i="1" s="1"/>
</calcChain>
</file>

<file path=xl/sharedStrings.xml><?xml version="1.0" encoding="utf-8"?>
<sst xmlns="http://schemas.openxmlformats.org/spreadsheetml/2006/main" count="65" uniqueCount="59">
  <si>
    <t>Haushaltstyp</t>
  </si>
  <si>
    <t xml:space="preserve">Armutsgefährdungsschwelle: </t>
  </si>
  <si>
    <t>1 Person</t>
  </si>
  <si>
    <t>1 Erwachsener + 1 Kind</t>
  </si>
  <si>
    <t>2 Erwachsene</t>
  </si>
  <si>
    <t>2 Erwachsene + 1 Kind</t>
  </si>
  <si>
    <t>2 Erwachsenen + 2 Kinder</t>
  </si>
  <si>
    <t>2 Erwachsenen + 3 Kinder</t>
  </si>
  <si>
    <t>Kind unter 14 Jahre</t>
  </si>
  <si>
    <t>/Jahr</t>
  </si>
  <si>
    <t>AMS-Tagsatz</t>
  </si>
  <si>
    <t>1 Erwachsener + 2 Kinder</t>
  </si>
  <si>
    <t>Berechnungsbeispiel</t>
  </si>
  <si>
    <t>1 Erwachsener</t>
  </si>
  <si>
    <t>1 Kind (8 Jahre)</t>
  </si>
  <si>
    <t>1 Kind (16 Jahre)</t>
  </si>
  <si>
    <t>Summe</t>
  </si>
  <si>
    <t>Haushalt</t>
  </si>
  <si>
    <t>Erwachsener</t>
  </si>
  <si>
    <t>Kind unter 14</t>
  </si>
  <si>
    <t>Kinder über 14</t>
  </si>
  <si>
    <t>Anzahl</t>
  </si>
  <si>
    <t>Berechnungsvorlage</t>
  </si>
  <si>
    <t>zusätzlicher Erwachsener</t>
  </si>
  <si>
    <t>gesamt</t>
  </si>
  <si>
    <t>Einkommen/Monat</t>
  </si>
  <si>
    <t>Familienbeihilfe/Monat</t>
  </si>
  <si>
    <t>Alimente/Monat</t>
  </si>
  <si>
    <t>Wohnbeihilfe/Monat</t>
  </si>
  <si>
    <t>Sozialhilfe/Monat</t>
  </si>
  <si>
    <t>Arbeitslosengeld/Monat</t>
  </si>
  <si>
    <t>Notstandshilfe/Monat</t>
  </si>
  <si>
    <t>Ausgleichszulage/Monat</t>
  </si>
  <si>
    <t>Haushaltseinkommen</t>
  </si>
  <si>
    <t>Pension/Monat</t>
  </si>
  <si>
    <t>Einkommen mit Urlaubs- und Weihnachtsgeld</t>
  </si>
  <si>
    <t>Differenz</t>
  </si>
  <si>
    <t>Einkommenswerte Hunger auf Kunst und Kultur 2025/26</t>
  </si>
  <si>
    <t>EU-SILC 2024</t>
  </si>
  <si>
    <t>entspricht € 498 mal 12</t>
  </si>
  <si>
    <t>entspricht Jahreswert Familie</t>
  </si>
  <si>
    <t>Zusatz x Anzahl</t>
  </si>
  <si>
    <t xml:space="preserve">bitte nur bei Anzahl Werte eintragen </t>
  </si>
  <si>
    <t>bitte nur hier Werte eintragen</t>
  </si>
  <si>
    <t>Zusätzlich pro Monat</t>
  </si>
  <si>
    <t>je Erwachsener oder Kind ÜBER 14 Jahre</t>
  </si>
  <si>
    <t>je Kind UNTER 14 Jahre</t>
  </si>
  <si>
    <t>€</t>
  </si>
  <si>
    <t>zusätzlich/Monat €</t>
  </si>
  <si>
    <t>Jahreswert in €</t>
  </si>
  <si>
    <t>Monat (/12) in €</t>
  </si>
  <si>
    <t>Monat (/14) in €</t>
  </si>
  <si>
    <t>zusätzlich in €</t>
  </si>
  <si>
    <t>Wert Monat 1/12 in €</t>
  </si>
  <si>
    <t>Wert Monat 1/14 in €</t>
  </si>
  <si>
    <t>max.Einkommen für Kulturpass in €</t>
  </si>
  <si>
    <t>Kinderbetreuungsgeld/ Monat</t>
  </si>
  <si>
    <t>/Monat</t>
  </si>
  <si>
    <t>entspricht € 831 mal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</si>
</sst>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3" fontId="0" fillId="0" borderId="0" xfId="0" applyNumberFormat="1"/>
    <xf numFmtId="0" fontId="2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5" fillId="0" borderId="0" xfId="0" applyFont="1"/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4" fontId="5" fillId="0" borderId="0" xfId="0" applyNumberFormat="1" applyFont="1"/>
    <xf numFmtId="0" fontId="5" fillId="0" borderId="0" xfId="0" applyFont="1" applyAlignment="1">
      <alignment wrapText="1"/>
    </xf>
    <xf numFmtId="0" fontId="4" fillId="0" borderId="0" xfId="0" applyFont="1"/>
    <xf numFmtId="3" fontId="2" fillId="0" borderId="1" xfId="0" applyNumberFormat="1" applyFont="1" applyBorder="1"/>
    <xf numFmtId="0" fontId="0" fillId="0" borderId="1" xfId="0" applyBorder="1" applyAlignment="1">
      <alignment wrapText="1"/>
    </xf>
    <xf numFmtId="0" fontId="5" fillId="0" borderId="2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" fontId="2" fillId="0" borderId="0" xfId="0" applyNumberFormat="1" applyFont="1"/>
    <xf numFmtId="2" fontId="2" fillId="0" borderId="0" xfId="0" applyNumberFormat="1" applyFont="1"/>
    <xf numFmtId="3" fontId="5" fillId="0" borderId="0" xfId="0" applyNumberFormat="1" applyFont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right"/>
    </xf>
    <xf numFmtId="164" fontId="2" fillId="0" borderId="0" xfId="1" applyNumberFormat="1" applyFont="1"/>
    <xf numFmtId="3" fontId="2" fillId="0" borderId="0" xfId="0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64" fontId="2" fillId="0" borderId="0" xfId="0" applyNumberFormat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46D4-CEF9-48F9-B146-E77B06E9A3F7}">
  <dimension ref="A3:F57"/>
  <sheetViews>
    <sheetView showGridLines="0" tabSelected="1" view="pageLayout" zoomScaleNormal="100" workbookViewId="0">
      <selection activeCell="D29" sqref="D29"/>
    </sheetView>
  </sheetViews>
  <sheetFormatPr baseColWidth="10" defaultRowHeight="15" x14ac:dyDescent="0.25"/>
  <cols>
    <col min="1" max="1" width="25.7109375" customWidth="1"/>
    <col min="2" max="2" width="9.7109375" customWidth="1"/>
    <col min="3" max="3" width="14" customWidth="1"/>
    <col min="4" max="4" width="14.7109375" customWidth="1"/>
    <col min="5" max="5" width="15.5703125" customWidth="1"/>
  </cols>
  <sheetData>
    <row r="3" spans="1:6" s="1" customFormat="1" ht="21" x14ac:dyDescent="0.35">
      <c r="A3" s="1" t="s">
        <v>37</v>
      </c>
    </row>
    <row r="4" spans="1:6" x14ac:dyDescent="0.25">
      <c r="A4" t="s">
        <v>38</v>
      </c>
    </row>
    <row r="6" spans="1:6" x14ac:dyDescent="0.25">
      <c r="A6" s="3" t="s">
        <v>1</v>
      </c>
      <c r="B6" s="29" t="s">
        <v>47</v>
      </c>
      <c r="C6" s="26">
        <v>19926</v>
      </c>
      <c r="D6" s="3" t="s">
        <v>9</v>
      </c>
      <c r="E6" s="32">
        <f>C6/12</f>
        <v>1660.5</v>
      </c>
      <c r="F6" s="3" t="s">
        <v>57</v>
      </c>
    </row>
    <row r="7" spans="1:6" x14ac:dyDescent="0.25">
      <c r="C7" s="2"/>
    </row>
    <row r="8" spans="1:6" ht="30" x14ac:dyDescent="0.25">
      <c r="A8" s="3" t="s">
        <v>0</v>
      </c>
      <c r="B8" s="30" t="s">
        <v>48</v>
      </c>
      <c r="C8" s="3" t="s">
        <v>49</v>
      </c>
      <c r="D8" s="3" t="s">
        <v>50</v>
      </c>
      <c r="E8" s="3" t="s">
        <v>51</v>
      </c>
    </row>
    <row r="9" spans="1:6" x14ac:dyDescent="0.25">
      <c r="A9" s="5" t="s">
        <v>2</v>
      </c>
      <c r="B9" s="5">
        <v>0</v>
      </c>
      <c r="C9" s="24">
        <f>C6</f>
        <v>19926</v>
      </c>
      <c r="D9" s="24">
        <f>C9/12</f>
        <v>1660.5</v>
      </c>
      <c r="E9" s="24">
        <f>C9/14</f>
        <v>1423.2857142857142</v>
      </c>
    </row>
    <row r="10" spans="1:6" x14ac:dyDescent="0.25">
      <c r="A10" s="5" t="s">
        <v>3</v>
      </c>
      <c r="B10" s="24">
        <f>B22</f>
        <v>498</v>
      </c>
      <c r="C10" s="24">
        <f>C9+(B10*12)</f>
        <v>25902</v>
      </c>
      <c r="D10" s="24">
        <f>D9+B10</f>
        <v>2158.5</v>
      </c>
      <c r="E10" s="24">
        <f>E9+((B10*12)/14)</f>
        <v>1850.1428571428571</v>
      </c>
    </row>
    <row r="11" spans="1:6" x14ac:dyDescent="0.25">
      <c r="A11" s="5" t="s">
        <v>11</v>
      </c>
      <c r="B11" s="25">
        <f>B22*2</f>
        <v>996</v>
      </c>
      <c r="C11" s="24">
        <f>C9+(B11*12)</f>
        <v>31878</v>
      </c>
      <c r="D11" s="24">
        <f>D9+B11</f>
        <v>2656.5</v>
      </c>
      <c r="E11" s="24">
        <f>E9+((B11*12)/14)</f>
        <v>2277</v>
      </c>
    </row>
    <row r="12" spans="1:6" x14ac:dyDescent="0.25">
      <c r="A12" s="5" t="s">
        <v>4</v>
      </c>
      <c r="B12" s="24">
        <f>B21</f>
        <v>831</v>
      </c>
      <c r="C12" s="24">
        <f>C9+(B12*12)</f>
        <v>29898</v>
      </c>
      <c r="D12" s="24">
        <f>D9+B12</f>
        <v>2491.5</v>
      </c>
      <c r="E12" s="24">
        <f>E9+((B12*12)/14)</f>
        <v>2135.5714285714284</v>
      </c>
    </row>
    <row r="13" spans="1:6" x14ac:dyDescent="0.25">
      <c r="A13" s="5" t="s">
        <v>5</v>
      </c>
      <c r="B13" s="24">
        <f>B21+B22</f>
        <v>1329</v>
      </c>
      <c r="C13" s="24">
        <f>C9+(B13*12)</f>
        <v>35874</v>
      </c>
      <c r="D13" s="24">
        <f>D9+B13</f>
        <v>2989.5</v>
      </c>
      <c r="E13" s="24">
        <f>E9+((B13*12)/14)</f>
        <v>2562.4285714285716</v>
      </c>
    </row>
    <row r="14" spans="1:6" x14ac:dyDescent="0.25">
      <c r="A14" s="5" t="s">
        <v>6</v>
      </c>
      <c r="B14" s="24">
        <f>B21+(B22*2)</f>
        <v>1827</v>
      </c>
      <c r="C14" s="24">
        <f>C9+(B14*12)</f>
        <v>41850</v>
      </c>
      <c r="D14" s="24">
        <f>D9+B14</f>
        <v>3487.5</v>
      </c>
      <c r="E14" s="24">
        <f>E9+((B14*12)/14)</f>
        <v>2989.2857142857142</v>
      </c>
    </row>
    <row r="15" spans="1:6" x14ac:dyDescent="0.25">
      <c r="A15" s="5" t="s">
        <v>7</v>
      </c>
      <c r="B15" s="24">
        <f>B21+(B22*3)</f>
        <v>2325</v>
      </c>
      <c r="C15" s="24">
        <f>C9+(B15*12)</f>
        <v>47826</v>
      </c>
      <c r="D15" s="24">
        <f>D9+B15</f>
        <v>3985.5</v>
      </c>
      <c r="E15" s="24">
        <f>E9+((B15*12)/14)</f>
        <v>3416.1428571428569</v>
      </c>
    </row>
    <row r="16" spans="1:6" x14ac:dyDescent="0.25">
      <c r="A16" s="8" t="s">
        <v>8</v>
      </c>
      <c r="C16" s="4"/>
      <c r="D16" s="4"/>
      <c r="E16" s="4"/>
    </row>
    <row r="17" spans="1:5" x14ac:dyDescent="0.25">
      <c r="C17" s="4"/>
      <c r="D17" s="4"/>
      <c r="E17" s="4"/>
    </row>
    <row r="18" spans="1:5" x14ac:dyDescent="0.25">
      <c r="A18" t="s">
        <v>10</v>
      </c>
      <c r="B18" s="21">
        <v>55.36</v>
      </c>
      <c r="C18" s="21"/>
      <c r="D18" s="4"/>
      <c r="E18" s="4"/>
    </row>
    <row r="19" spans="1:5" x14ac:dyDescent="0.25">
      <c r="B19" s="22"/>
      <c r="C19" s="21"/>
      <c r="D19" s="4"/>
      <c r="E19" s="4"/>
    </row>
    <row r="20" spans="1:5" x14ac:dyDescent="0.25">
      <c r="A20" s="3" t="s">
        <v>44</v>
      </c>
      <c r="B20" s="3" t="s">
        <v>47</v>
      </c>
      <c r="C20" s="4"/>
      <c r="D20" s="4"/>
      <c r="E20" s="4"/>
    </row>
    <row r="21" spans="1:5" ht="30" x14ac:dyDescent="0.25">
      <c r="A21" s="13" t="s">
        <v>45</v>
      </c>
      <c r="B21" s="28">
        <v>831</v>
      </c>
      <c r="D21" s="4"/>
      <c r="E21" s="4"/>
    </row>
    <row r="22" spans="1:5" x14ac:dyDescent="0.25">
      <c r="A22" s="13" t="s">
        <v>46</v>
      </c>
      <c r="B22" s="28">
        <v>498</v>
      </c>
      <c r="D22" s="4"/>
      <c r="E22" s="4"/>
    </row>
    <row r="23" spans="1:5" x14ac:dyDescent="0.25">
      <c r="C23" s="4"/>
      <c r="D23" s="4"/>
      <c r="E23" s="4"/>
    </row>
    <row r="24" spans="1:5" x14ac:dyDescent="0.25">
      <c r="A24" s="9" t="s">
        <v>12</v>
      </c>
      <c r="C24" s="4"/>
      <c r="D24" s="4"/>
      <c r="E24" s="4"/>
    </row>
    <row r="25" spans="1:5" ht="30" x14ac:dyDescent="0.25">
      <c r="A25" s="10" t="s">
        <v>17</v>
      </c>
      <c r="B25" s="31" t="s">
        <v>52</v>
      </c>
      <c r="C25" s="11" t="s">
        <v>49</v>
      </c>
      <c r="D25" s="4"/>
      <c r="E25" s="4"/>
    </row>
    <row r="26" spans="1:5" x14ac:dyDescent="0.25">
      <c r="A26" s="5" t="s">
        <v>13</v>
      </c>
      <c r="B26" s="5">
        <v>0</v>
      </c>
      <c r="C26" s="24">
        <f>C6</f>
        <v>19926</v>
      </c>
      <c r="D26" s="4"/>
      <c r="E26" s="4"/>
    </row>
    <row r="27" spans="1:5" x14ac:dyDescent="0.25">
      <c r="A27" s="5" t="s">
        <v>14</v>
      </c>
      <c r="B27" s="24">
        <f>B22*12</f>
        <v>5976</v>
      </c>
      <c r="C27" s="24">
        <f>B27</f>
        <v>5976</v>
      </c>
      <c r="D27" s="12" t="s">
        <v>39</v>
      </c>
      <c r="E27" s="4"/>
    </row>
    <row r="28" spans="1:5" x14ac:dyDescent="0.25">
      <c r="A28" s="5" t="s">
        <v>15</v>
      </c>
      <c r="B28" s="24">
        <f>B21*12</f>
        <v>9972</v>
      </c>
      <c r="C28" s="24">
        <f>B28</f>
        <v>9972</v>
      </c>
      <c r="D28" s="12" t="s">
        <v>58</v>
      </c>
      <c r="E28" s="4"/>
    </row>
    <row r="29" spans="1:5" x14ac:dyDescent="0.25">
      <c r="A29" s="10" t="s">
        <v>16</v>
      </c>
      <c r="B29" s="10"/>
      <c r="C29" s="15">
        <f>SUM(C26:C28)</f>
        <v>35874</v>
      </c>
      <c r="D29" s="8" t="s">
        <v>40</v>
      </c>
    </row>
    <row r="31" spans="1:5" ht="18.75" x14ac:dyDescent="0.3">
      <c r="A31" s="14" t="s">
        <v>22</v>
      </c>
      <c r="B31" s="9" t="s">
        <v>42</v>
      </c>
    </row>
    <row r="32" spans="1:5" x14ac:dyDescent="0.25">
      <c r="A32" s="3"/>
    </row>
    <row r="33" spans="1:5" x14ac:dyDescent="0.25">
      <c r="A33" s="10" t="s">
        <v>17</v>
      </c>
      <c r="B33" s="10" t="s">
        <v>21</v>
      </c>
      <c r="C33" s="10" t="s">
        <v>52</v>
      </c>
      <c r="D33" s="10" t="s">
        <v>41</v>
      </c>
      <c r="E33" s="10" t="s">
        <v>49</v>
      </c>
    </row>
    <row r="34" spans="1:5" x14ac:dyDescent="0.25">
      <c r="A34" s="5" t="s">
        <v>18</v>
      </c>
      <c r="B34" s="19">
        <v>1</v>
      </c>
      <c r="C34" s="5">
        <v>0</v>
      </c>
      <c r="D34" s="5">
        <f>B34*C34</f>
        <v>0</v>
      </c>
      <c r="E34" s="7">
        <f>C6</f>
        <v>19926</v>
      </c>
    </row>
    <row r="35" spans="1:5" x14ac:dyDescent="0.25">
      <c r="A35" s="5" t="s">
        <v>23</v>
      </c>
      <c r="B35" s="19">
        <v>0</v>
      </c>
      <c r="C35" s="7">
        <f>B21</f>
        <v>831</v>
      </c>
      <c r="D35" s="5">
        <f t="shared" ref="D35:D37" si="0">B35*C35</f>
        <v>0</v>
      </c>
      <c r="E35" s="7">
        <f>D35</f>
        <v>0</v>
      </c>
    </row>
    <row r="36" spans="1:5" x14ac:dyDescent="0.25">
      <c r="A36" s="5" t="s">
        <v>19</v>
      </c>
      <c r="B36" s="19">
        <v>0</v>
      </c>
      <c r="C36" s="7">
        <f>B22</f>
        <v>498</v>
      </c>
      <c r="D36" s="5">
        <f t="shared" si="0"/>
        <v>0</v>
      </c>
      <c r="E36" s="7">
        <f>D36</f>
        <v>0</v>
      </c>
    </row>
    <row r="37" spans="1:5" x14ac:dyDescent="0.25">
      <c r="A37" s="5" t="s">
        <v>20</v>
      </c>
      <c r="B37" s="19">
        <v>0</v>
      </c>
      <c r="C37" s="7">
        <f>B21</f>
        <v>831</v>
      </c>
      <c r="D37" s="5">
        <f t="shared" si="0"/>
        <v>0</v>
      </c>
      <c r="E37" s="7">
        <f>D37</f>
        <v>0</v>
      </c>
    </row>
    <row r="38" spans="1:5" x14ac:dyDescent="0.25">
      <c r="A38" s="10" t="s">
        <v>24</v>
      </c>
      <c r="B38" s="10"/>
      <c r="C38" s="5"/>
      <c r="D38" s="5"/>
      <c r="E38" s="15">
        <f>SUM(E34:E37)</f>
        <v>19926</v>
      </c>
    </row>
    <row r="39" spans="1:5" x14ac:dyDescent="0.25">
      <c r="E39" s="2"/>
    </row>
    <row r="40" spans="1:5" x14ac:dyDescent="0.25">
      <c r="A40" s="5" t="s">
        <v>53</v>
      </c>
      <c r="B40" s="15">
        <f>E38/12</f>
        <v>1660.5</v>
      </c>
    </row>
    <row r="41" spans="1:5" x14ac:dyDescent="0.25">
      <c r="A41" s="5" t="s">
        <v>54</v>
      </c>
      <c r="B41" s="15">
        <f>E38/14</f>
        <v>1423.2857142857142</v>
      </c>
      <c r="E41" s="3"/>
    </row>
    <row r="42" spans="1:5" x14ac:dyDescent="0.25">
      <c r="B42" s="27"/>
      <c r="E42" s="3"/>
    </row>
    <row r="44" spans="1:5" ht="45" x14ac:dyDescent="0.25">
      <c r="A44" s="10" t="s">
        <v>33</v>
      </c>
      <c r="B44" s="18" t="s">
        <v>43</v>
      </c>
      <c r="C44" s="16" t="s">
        <v>35</v>
      </c>
    </row>
    <row r="45" spans="1:5" x14ac:dyDescent="0.25">
      <c r="A45" s="5" t="s">
        <v>25</v>
      </c>
      <c r="B45" s="20">
        <v>0</v>
      </c>
      <c r="C45" s="6">
        <f>(B45/14)*12</f>
        <v>0</v>
      </c>
    </row>
    <row r="46" spans="1:5" x14ac:dyDescent="0.25">
      <c r="A46" s="5" t="s">
        <v>26</v>
      </c>
      <c r="B46" s="20">
        <v>0</v>
      </c>
      <c r="C46" s="6">
        <f>B46</f>
        <v>0</v>
      </c>
    </row>
    <row r="47" spans="1:5" x14ac:dyDescent="0.25">
      <c r="A47" s="5" t="s">
        <v>27</v>
      </c>
      <c r="B47" s="20">
        <v>0</v>
      </c>
      <c r="C47" s="6">
        <f t="shared" ref="C47:C53" si="1">B47</f>
        <v>0</v>
      </c>
    </row>
    <row r="48" spans="1:5" x14ac:dyDescent="0.25">
      <c r="A48" s="5" t="s">
        <v>28</v>
      </c>
      <c r="B48" s="20">
        <v>0</v>
      </c>
      <c r="C48" s="6">
        <f t="shared" si="1"/>
        <v>0</v>
      </c>
    </row>
    <row r="49" spans="1:3" x14ac:dyDescent="0.25">
      <c r="A49" s="5" t="s">
        <v>29</v>
      </c>
      <c r="B49" s="20">
        <v>0</v>
      </c>
      <c r="C49" s="6">
        <f t="shared" si="1"/>
        <v>0</v>
      </c>
    </row>
    <row r="50" spans="1:3" ht="30" x14ac:dyDescent="0.25">
      <c r="A50" s="16" t="s">
        <v>56</v>
      </c>
      <c r="B50" s="20">
        <v>0</v>
      </c>
      <c r="C50" s="6">
        <f t="shared" si="1"/>
        <v>0</v>
      </c>
    </row>
    <row r="51" spans="1:3" x14ac:dyDescent="0.25">
      <c r="A51" s="5" t="s">
        <v>30</v>
      </c>
      <c r="B51" s="20">
        <v>0</v>
      </c>
      <c r="C51" s="6">
        <f t="shared" si="1"/>
        <v>0</v>
      </c>
    </row>
    <row r="52" spans="1:3" x14ac:dyDescent="0.25">
      <c r="A52" s="5" t="s">
        <v>31</v>
      </c>
      <c r="B52" s="20">
        <v>0</v>
      </c>
      <c r="C52" s="6">
        <f t="shared" si="1"/>
        <v>0</v>
      </c>
    </row>
    <row r="53" spans="1:3" x14ac:dyDescent="0.25">
      <c r="A53" s="5" t="s">
        <v>32</v>
      </c>
      <c r="B53" s="20">
        <v>0</v>
      </c>
      <c r="C53" s="6">
        <f t="shared" si="1"/>
        <v>0</v>
      </c>
    </row>
    <row r="54" spans="1:3" x14ac:dyDescent="0.25">
      <c r="A54" s="5" t="s">
        <v>34</v>
      </c>
      <c r="B54" s="20">
        <v>0</v>
      </c>
      <c r="C54" s="6">
        <f>(B54/14)*12</f>
        <v>0</v>
      </c>
    </row>
    <row r="55" spans="1:3" x14ac:dyDescent="0.25">
      <c r="A55" s="10" t="s">
        <v>16</v>
      </c>
      <c r="B55" s="11"/>
      <c r="C55" s="11">
        <f>SUM(C45:C54)</f>
        <v>0</v>
      </c>
    </row>
    <row r="56" spans="1:3" x14ac:dyDescent="0.25">
      <c r="A56" s="10" t="s">
        <v>55</v>
      </c>
      <c r="B56" s="10"/>
      <c r="C56" s="15">
        <f>B40</f>
        <v>1660.5</v>
      </c>
    </row>
    <row r="57" spans="1:3" x14ac:dyDescent="0.25">
      <c r="A57" s="17" t="s">
        <v>36</v>
      </c>
      <c r="C57" s="23">
        <f>C56-C55</f>
        <v>1660.5</v>
      </c>
    </row>
  </sheetData>
  <pageMargins left="0.70866141732283472" right="0.31496062992125984" top="0.78740157480314965" bottom="0.78740157480314965" header="0.31496062992125984" footer="0.31496062992125984"/>
  <pageSetup paperSize="9" orientation="portrait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9F16FEE95E9B4690DF6EC5D3B3F34A" ma:contentTypeVersion="0" ma:contentTypeDescription="Ein neues Dokument erstellen." ma:contentTypeScope="" ma:versionID="21a14dce818d225783b4d38483750f1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ca2799e30bd5d761c99293945a0521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5101F8-35D2-48FD-ADF9-481DE4185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BD1569-FE7E-4F25-88C1-19CFEC6475CA}">
  <ds:schemaRefs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FD1051-8D55-470C-B24B-5F0B2B495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Zinganell-Kienbacher</dc:creator>
  <cp:lastModifiedBy>Monika Wagner</cp:lastModifiedBy>
  <cp:lastPrinted>2020-05-28T08:29:52Z</cp:lastPrinted>
  <dcterms:created xsi:type="dcterms:W3CDTF">2020-05-28T08:18:19Z</dcterms:created>
  <dcterms:modified xsi:type="dcterms:W3CDTF">2025-05-14T08:26:49Z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0x010100C89F16FEE95E9B4690DF6EC5D3B3F34A</vt:lpwstr>
  </property>
</Properties>
</file>